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全民健身日活动\"/>
    </mc:Choice>
  </mc:AlternateContent>
  <bookViews>
    <workbookView xWindow="0" yWindow="450" windowWidth="25590" windowHeight="11610" tabRatio="590"/>
  </bookViews>
  <sheets>
    <sheet name="清单" sheetId="3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3" l="1"/>
  <c r="E15" i="3"/>
  <c r="E25" i="3"/>
  <c r="E20" i="3"/>
  <c r="E19" i="3"/>
  <c r="E3" i="3"/>
  <c r="E4" i="3"/>
  <c r="E5" i="3"/>
  <c r="E6" i="3"/>
  <c r="E7" i="3"/>
  <c r="E8" i="3"/>
  <c r="E9" i="3"/>
  <c r="E10" i="3"/>
  <c r="I27" i="3"/>
</calcChain>
</file>

<file path=xl/sharedStrings.xml><?xml version="1.0" encoding="utf-8"?>
<sst xmlns="http://schemas.openxmlformats.org/spreadsheetml/2006/main" count="79" uniqueCount="55">
  <si>
    <t>序号</t>
  </si>
  <si>
    <t>类别</t>
  </si>
  <si>
    <t>名称</t>
  </si>
  <si>
    <t>规格</t>
  </si>
  <si>
    <t>数量</t>
  </si>
  <si>
    <t>单位</t>
  </si>
  <si>
    <t>单价</t>
  </si>
  <si>
    <t>小计</t>
  </si>
  <si>
    <t>备注</t>
  </si>
  <si>
    <t>5人制足球场围挡</t>
    <phoneticPr fontId="1" type="noConversion"/>
  </si>
  <si>
    <t>乒乓球区围挡</t>
    <phoneticPr fontId="1" type="noConversion"/>
  </si>
  <si>
    <t>篮球场区围挡</t>
    <phoneticPr fontId="1" type="noConversion"/>
  </si>
  <si>
    <t>天数</t>
    <phoneticPr fontId="1" type="noConversion"/>
  </si>
  <si>
    <t>平方</t>
    <phoneticPr fontId="1" type="noConversion"/>
  </si>
  <si>
    <t>正面：公益+大乐透标准1公分PVC（正反双面UV）</t>
    <phoneticPr fontId="1" type="noConversion"/>
  </si>
  <si>
    <t>左侧：公益+顶呱呱标准1公分PVC（正反双面UV）</t>
    <phoneticPr fontId="1" type="noConversion"/>
  </si>
  <si>
    <t>反面：公益+大乐透标准1公分PVC（正反双面UV）</t>
    <phoneticPr fontId="1" type="noConversion"/>
  </si>
  <si>
    <t>右侧：公益+竞彩标准1公分PVC（正反双面UV）</t>
    <phoneticPr fontId="1" type="noConversion"/>
  </si>
  <si>
    <t>公益宣传画面标准1公分PVC（正反双面UV）</t>
    <phoneticPr fontId="1" type="noConversion"/>
  </si>
  <si>
    <t>正面：公益+产品标准1公分PVC（正反双面UV）</t>
    <phoneticPr fontId="1" type="noConversion"/>
  </si>
  <si>
    <t>27M*1.22M</t>
    <phoneticPr fontId="1" type="noConversion"/>
  </si>
  <si>
    <t>35M*1.05M</t>
    <phoneticPr fontId="1" type="noConversion"/>
  </si>
  <si>
    <t>62M*1.22M</t>
    <phoneticPr fontId="1" type="noConversion"/>
  </si>
  <si>
    <t>19.5M*1.22</t>
    <phoneticPr fontId="1" type="noConversion"/>
  </si>
  <si>
    <t>围挡铁艺框架安装</t>
    <phoneticPr fontId="1" type="noConversion"/>
  </si>
  <si>
    <t>根</t>
    <phoneticPr fontId="1" type="noConversion"/>
  </si>
  <si>
    <t>（五人足球场94M）（兵乓球场35M）（五人篮球场103M）*上下各一根铁管框架固定</t>
    <phoneticPr fontId="1" type="noConversion"/>
  </si>
  <si>
    <t>40*40镀锌铁管6M/根</t>
    <phoneticPr fontId="1" type="noConversion"/>
  </si>
  <si>
    <t>铁艺抱箍</t>
    <phoneticPr fontId="1" type="noConversion"/>
  </si>
  <si>
    <t>抱箍焊接L型钢管成型固定</t>
    <phoneticPr fontId="1" type="noConversion"/>
  </si>
  <si>
    <t>个</t>
    <phoneticPr fontId="1" type="noConversion"/>
  </si>
  <si>
    <t>其他辅材</t>
    <phoneticPr fontId="1" type="noConversion"/>
  </si>
  <si>
    <t>项</t>
    <phoneticPr fontId="1" type="noConversion"/>
  </si>
  <si>
    <t>安装及运输费</t>
    <phoneticPr fontId="1" type="noConversion"/>
  </si>
  <si>
    <t>8月1日、8月2日、8月3日 2天6人安装</t>
    <rPh sb="1" eb="2">
      <t>yue</t>
    </rPh>
    <rPh sb="3" eb="4">
      <t>ri</t>
    </rPh>
    <phoneticPr fontId="1" type="noConversion"/>
  </si>
  <si>
    <t>体育场东西两看台喷绘包裹</t>
    <rPh sb="0" eb="1">
      <t>ti yu chang</t>
    </rPh>
    <rPh sb="3" eb="4">
      <t>dong xi</t>
    </rPh>
    <rPh sb="5" eb="6">
      <t>liang</t>
    </rPh>
    <rPh sb="6" eb="7">
      <t>kan tai</t>
    </rPh>
    <rPh sb="8" eb="9">
      <t>pen hui</t>
    </rPh>
    <rPh sb="10" eb="11">
      <t>bao guo</t>
    </rPh>
    <phoneticPr fontId="1" type="noConversion"/>
  </si>
  <si>
    <t>平方</t>
    <rPh sb="0" eb="1">
      <t>ping f</t>
    </rPh>
    <phoneticPr fontId="1" type="noConversion"/>
  </si>
  <si>
    <t>底部配重铁管</t>
    <rPh sb="0" eb="1">
      <t>di bu</t>
    </rPh>
    <rPh sb="2" eb="3">
      <t>pei zhong</t>
    </rPh>
    <rPh sb="4" eb="5">
      <t>tie guan</t>
    </rPh>
    <phoneticPr fontId="1" type="noConversion"/>
  </si>
  <si>
    <t>项</t>
    <rPh sb="0" eb="1">
      <t>xiang mu</t>
    </rPh>
    <phoneticPr fontId="1" type="noConversion"/>
  </si>
  <si>
    <t>西面司令台</t>
    <phoneticPr fontId="1" type="noConversion"/>
  </si>
  <si>
    <t>东面司令台</t>
    <rPh sb="3" eb="4">
      <t>pen hui</t>
    </rPh>
    <phoneticPr fontId="1" type="noConversion"/>
  </si>
  <si>
    <t>520喷绘11M高*30.5M宽（含安装出血画面）</t>
    <phoneticPr fontId="1" type="noConversion"/>
  </si>
  <si>
    <t>520喷绘5.5M高*8.5M宽（含安装出血画面）</t>
    <phoneticPr fontId="1" type="noConversion"/>
  </si>
  <si>
    <t>520喷绘2.8M高*2.5M宽*4块</t>
    <phoneticPr fontId="1" type="noConversion"/>
  </si>
  <si>
    <t>520喷绘3.9M高*2.5M宽*7块</t>
    <phoneticPr fontId="1" type="noConversion"/>
  </si>
  <si>
    <t>1、封路桁架：3M宽*3M高</t>
    <phoneticPr fontId="1" type="noConversion"/>
  </si>
  <si>
    <t>1、封路桁架黑白布画面：3M宽*3M高</t>
    <phoneticPr fontId="1" type="noConversion"/>
  </si>
  <si>
    <t>2、封路桁架：3M宽*3M高</t>
    <phoneticPr fontId="1" type="noConversion"/>
  </si>
  <si>
    <t>2、封路桁架黑白布画面：3M宽*3M高</t>
    <phoneticPr fontId="1" type="noConversion"/>
  </si>
  <si>
    <t>东面司令台安装人工费</t>
    <rPh sb="0" eb="1">
      <t>an zhuang</t>
    </rPh>
    <rPh sb="2" eb="3">
      <t>ren gong fei</t>
    </rPh>
    <phoneticPr fontId="1" type="noConversion"/>
  </si>
  <si>
    <t>人工下吊安装两侧钉木方料</t>
    <rPh sb="0" eb="1">
      <t>pu tong</t>
    </rPh>
    <rPh sb="2" eb="3">
      <t>xia diao</t>
    </rPh>
    <rPh sb="4" eb="5">
      <t>an zhuang</t>
    </rPh>
    <phoneticPr fontId="1" type="noConversion"/>
  </si>
  <si>
    <t>底部铁管配重</t>
    <phoneticPr fontId="1" type="noConversion"/>
  </si>
  <si>
    <t>项</t>
    <phoneticPr fontId="1" type="noConversion"/>
  </si>
  <si>
    <t>费用总计</t>
    <phoneticPr fontId="1" type="noConversion"/>
  </si>
  <si>
    <t>体彩健身场户外宣传物料制作项目采购清单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</si>
</sst>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4">
    <font>
      <sz val="12"/>
      <color rgb="FF000000"/>
      <name val="宋体"/>
    </font>
    <font>
      <b/>
      <sz val="20"/>
      <color rgb="FF000000"/>
      <name val="微软雅黑"/>
      <family val="2"/>
      <charset val="134"/>
    </font>
    <font>
      <b/>
      <sz val="12"/>
      <color rgb="FFFFFFFF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2"/>
      <color rgb="FF000000"/>
      <name val="新細明體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Geneva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b/>
      <sz val="12"/>
      <color rgb="FFFF0000"/>
      <name val="微软雅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33339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8" fillId="0" borderId="0"/>
    <xf numFmtId="0" fontId="12" fillId="0" borderId="0">
      <alignment vertical="center"/>
    </xf>
    <xf numFmtId="0" fontId="10" fillId="0" borderId="0"/>
    <xf numFmtId="0" fontId="11" fillId="0" borderId="0"/>
  </cellStyleXfs>
  <cellXfs count="37">
    <xf numFmtId="0" fontId="0" fillId="0" borderId="0" xfId="0">
      <alignment vertical="center"/>
    </xf>
    <xf numFmtId="0" fontId="2" fillId="3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6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</cellXfs>
  <cellStyles count="8">
    <cellStyle name="0,0_x000a__x000a_NA_x000a__x000a_" xfId="4"/>
    <cellStyle name="常规" xfId="0" builtinId="0"/>
    <cellStyle name="常规 2" xfId="5"/>
    <cellStyle name="常规 3" xfId="3"/>
    <cellStyle name="常规 6" xfId="1"/>
    <cellStyle name="常规 6 2" xfId="2"/>
    <cellStyle name="常规_2006 IBM 2Q Sales Rally-Quotation-060323" xfId="6"/>
    <cellStyle name="样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90" zoomScaleNormal="90" zoomScalePageLayoutView="90" workbookViewId="0">
      <pane ySplit="2" topLeftCell="A6" activePane="bottomLeft" state="frozen"/>
      <selection pane="bottomLeft" activeCell="N11" sqref="N11"/>
    </sheetView>
  </sheetViews>
  <sheetFormatPr defaultColWidth="8.75" defaultRowHeight="14.25"/>
  <cols>
    <col min="1" max="1" width="6.75" customWidth="1"/>
    <col min="2" max="2" width="20.25" style="8" customWidth="1"/>
    <col min="3" max="3" width="30.625" customWidth="1"/>
    <col min="4" max="4" width="41" customWidth="1"/>
    <col min="5" max="6" width="9.25" customWidth="1"/>
    <col min="7" max="7" width="8.5" customWidth="1"/>
    <col min="8" max="8" width="7" customWidth="1"/>
    <col min="9" max="9" width="10" customWidth="1"/>
    <col min="10" max="10" width="22" customWidth="1"/>
    <col min="11" max="11" width="8.75" customWidth="1"/>
    <col min="12" max="12" width="11.25" customWidth="1"/>
  </cols>
  <sheetData>
    <row r="1" spans="1:10" ht="39" customHeight="1">
      <c r="A1" s="29" t="s">
        <v>54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18">
      <c r="A2" s="1" t="s">
        <v>0</v>
      </c>
      <c r="B2" s="1" t="s">
        <v>1</v>
      </c>
      <c r="C2" s="1" t="s">
        <v>2</v>
      </c>
      <c r="D2" s="1" t="s">
        <v>3</v>
      </c>
      <c r="E2" s="9" t="s">
        <v>4</v>
      </c>
      <c r="F2" s="9" t="s">
        <v>12</v>
      </c>
      <c r="G2" s="9" t="s">
        <v>5</v>
      </c>
      <c r="H2" s="9" t="s">
        <v>6</v>
      </c>
      <c r="I2" s="9" t="s">
        <v>7</v>
      </c>
      <c r="J2" s="9" t="s">
        <v>8</v>
      </c>
    </row>
    <row r="3" spans="1:10" ht="34.5">
      <c r="A3" s="2">
        <v>1</v>
      </c>
      <c r="B3" s="32" t="s">
        <v>9</v>
      </c>
      <c r="C3" s="7" t="s">
        <v>14</v>
      </c>
      <c r="D3" s="10" t="s">
        <v>20</v>
      </c>
      <c r="E3" s="12">
        <f>27*1.22</f>
        <v>32.94</v>
      </c>
      <c r="F3" s="12">
        <v>1</v>
      </c>
      <c r="G3" s="7" t="s">
        <v>13</v>
      </c>
      <c r="H3" s="12"/>
      <c r="I3" s="11"/>
      <c r="J3" s="2"/>
    </row>
    <row r="4" spans="1:10" ht="34.5">
      <c r="A4" s="2">
        <v>2</v>
      </c>
      <c r="B4" s="33"/>
      <c r="C4" s="13" t="s">
        <v>15</v>
      </c>
      <c r="D4" s="7" t="s">
        <v>23</v>
      </c>
      <c r="E4" s="7">
        <f>19.5*1.22</f>
        <v>23.79</v>
      </c>
      <c r="F4" s="7">
        <v>1</v>
      </c>
      <c r="G4" s="7" t="s">
        <v>13</v>
      </c>
      <c r="H4" s="12"/>
      <c r="I4" s="11"/>
      <c r="J4" s="2"/>
    </row>
    <row r="5" spans="1:10" ht="34.5">
      <c r="A5" s="2">
        <v>3</v>
      </c>
      <c r="B5" s="33"/>
      <c r="C5" s="13" t="s">
        <v>16</v>
      </c>
      <c r="D5" s="10" t="s">
        <v>20</v>
      </c>
      <c r="E5" s="12">
        <f>27*1.22</f>
        <v>32.94</v>
      </c>
      <c r="F5" s="12">
        <v>1</v>
      </c>
      <c r="G5" s="7" t="s">
        <v>13</v>
      </c>
      <c r="H5" s="12"/>
      <c r="I5" s="11"/>
      <c r="J5" s="2"/>
    </row>
    <row r="6" spans="1:10" ht="34.5">
      <c r="A6" s="2">
        <v>4</v>
      </c>
      <c r="B6" s="34"/>
      <c r="C6" s="13" t="s">
        <v>17</v>
      </c>
      <c r="D6" s="7" t="s">
        <v>23</v>
      </c>
      <c r="E6" s="7">
        <f>19.5*1.22</f>
        <v>23.79</v>
      </c>
      <c r="F6" s="7">
        <v>1</v>
      </c>
      <c r="G6" s="7" t="s">
        <v>13</v>
      </c>
      <c r="H6" s="12"/>
      <c r="I6" s="11"/>
      <c r="J6" s="2"/>
    </row>
    <row r="7" spans="1:10" ht="34.5">
      <c r="A7" s="2">
        <v>5</v>
      </c>
      <c r="B7" s="14" t="s">
        <v>10</v>
      </c>
      <c r="C7" s="13" t="s">
        <v>18</v>
      </c>
      <c r="D7" s="10" t="s">
        <v>21</v>
      </c>
      <c r="E7" s="12">
        <f>35*1.05</f>
        <v>36.75</v>
      </c>
      <c r="F7" s="12">
        <v>1</v>
      </c>
      <c r="G7" s="7" t="s">
        <v>13</v>
      </c>
      <c r="H7" s="12"/>
      <c r="I7" s="11"/>
      <c r="J7" s="2"/>
    </row>
    <row r="8" spans="1:10" ht="34.5">
      <c r="A8" s="2">
        <v>6</v>
      </c>
      <c r="B8" s="20" t="s">
        <v>11</v>
      </c>
      <c r="C8" s="13" t="s">
        <v>19</v>
      </c>
      <c r="D8" s="10" t="s">
        <v>22</v>
      </c>
      <c r="E8" s="12">
        <f>62*1.22</f>
        <v>75.64</v>
      </c>
      <c r="F8" s="12">
        <v>1</v>
      </c>
      <c r="G8" s="7" t="s">
        <v>13</v>
      </c>
      <c r="H8" s="12"/>
      <c r="I8" s="11"/>
      <c r="J8" s="2"/>
    </row>
    <row r="9" spans="1:10" ht="34.5">
      <c r="A9" s="2">
        <v>7</v>
      </c>
      <c r="B9" s="21"/>
      <c r="C9" s="13" t="s">
        <v>15</v>
      </c>
      <c r="D9" s="7" t="s">
        <v>23</v>
      </c>
      <c r="E9" s="7">
        <f>19.5*1.22</f>
        <v>23.79</v>
      </c>
      <c r="F9" s="12">
        <v>1</v>
      </c>
      <c r="G9" s="7" t="s">
        <v>13</v>
      </c>
      <c r="H9" s="12"/>
      <c r="I9" s="11"/>
      <c r="J9" s="2"/>
    </row>
    <row r="10" spans="1:10" ht="34.5">
      <c r="A10" s="2">
        <v>8</v>
      </c>
      <c r="B10" s="22"/>
      <c r="C10" s="13" t="s">
        <v>17</v>
      </c>
      <c r="D10" s="7" t="s">
        <v>23</v>
      </c>
      <c r="E10" s="7">
        <f>19.5*1.22</f>
        <v>23.79</v>
      </c>
      <c r="F10" s="12">
        <v>1</v>
      </c>
      <c r="G10" s="7" t="s">
        <v>13</v>
      </c>
      <c r="H10" s="12"/>
      <c r="I10" s="11"/>
      <c r="J10" s="2"/>
    </row>
    <row r="11" spans="1:10" ht="44.25" customHeight="1">
      <c r="A11" s="2">
        <v>9</v>
      </c>
      <c r="B11" s="20" t="s">
        <v>24</v>
      </c>
      <c r="C11" s="13" t="s">
        <v>27</v>
      </c>
      <c r="D11" s="7" t="s">
        <v>26</v>
      </c>
      <c r="E11" s="7">
        <v>78</v>
      </c>
      <c r="F11" s="12">
        <v>1</v>
      </c>
      <c r="G11" s="7" t="s">
        <v>25</v>
      </c>
      <c r="H11" s="12"/>
      <c r="I11" s="11"/>
      <c r="J11" s="2"/>
    </row>
    <row r="12" spans="1:10" ht="17.25">
      <c r="A12" s="2">
        <v>10</v>
      </c>
      <c r="B12" s="21"/>
      <c r="C12" s="13" t="s">
        <v>28</v>
      </c>
      <c r="D12" s="7" t="s">
        <v>29</v>
      </c>
      <c r="E12" s="7">
        <v>200</v>
      </c>
      <c r="F12" s="12">
        <v>1</v>
      </c>
      <c r="G12" s="7" t="s">
        <v>30</v>
      </c>
      <c r="H12" s="12"/>
      <c r="I12" s="11"/>
      <c r="J12" s="2"/>
    </row>
    <row r="13" spans="1:10" ht="17.25">
      <c r="A13" s="2">
        <v>11</v>
      </c>
      <c r="B13" s="21"/>
      <c r="C13" s="13" t="s">
        <v>31</v>
      </c>
      <c r="D13" s="7"/>
      <c r="E13" s="7">
        <v>1</v>
      </c>
      <c r="F13" s="12">
        <v>1</v>
      </c>
      <c r="G13" s="7" t="s">
        <v>32</v>
      </c>
      <c r="H13" s="12"/>
      <c r="I13" s="11"/>
      <c r="J13" s="2"/>
    </row>
    <row r="14" spans="1:10" ht="17.25">
      <c r="A14" s="2">
        <v>12</v>
      </c>
      <c r="B14" s="22"/>
      <c r="C14" s="13" t="s">
        <v>33</v>
      </c>
      <c r="D14" s="7" t="s">
        <v>34</v>
      </c>
      <c r="E14" s="7">
        <v>1</v>
      </c>
      <c r="F14" s="12">
        <v>1</v>
      </c>
      <c r="G14" s="7" t="s">
        <v>32</v>
      </c>
      <c r="H14" s="12"/>
      <c r="I14" s="11"/>
      <c r="J14" s="2"/>
    </row>
    <row r="15" spans="1:10" ht="26.25" customHeight="1">
      <c r="A15" s="26">
        <v>13</v>
      </c>
      <c r="B15" s="20" t="s">
        <v>35</v>
      </c>
      <c r="C15" s="23" t="s">
        <v>40</v>
      </c>
      <c r="D15" s="15" t="s">
        <v>41</v>
      </c>
      <c r="E15" s="7">
        <f>11*30.5</f>
        <v>335.5</v>
      </c>
      <c r="F15" s="12">
        <v>1</v>
      </c>
      <c r="G15" s="7" t="s">
        <v>36</v>
      </c>
      <c r="H15" s="12"/>
      <c r="I15" s="11"/>
      <c r="J15" s="2"/>
    </row>
    <row r="16" spans="1:10" ht="17.25">
      <c r="A16" s="27"/>
      <c r="B16" s="21"/>
      <c r="C16" s="24"/>
      <c r="D16" s="15" t="s">
        <v>51</v>
      </c>
      <c r="E16" s="15">
        <v>1</v>
      </c>
      <c r="F16" s="12">
        <v>1</v>
      </c>
      <c r="G16" s="15" t="s">
        <v>52</v>
      </c>
      <c r="H16" s="12"/>
      <c r="I16" s="11"/>
      <c r="J16" s="2"/>
    </row>
    <row r="17" spans="1:10" ht="24.75" customHeight="1">
      <c r="A17" s="27"/>
      <c r="B17" s="21"/>
      <c r="C17" s="24"/>
      <c r="D17" s="15" t="s">
        <v>42</v>
      </c>
      <c r="E17" s="15">
        <f>5.5*8.5</f>
        <v>46.75</v>
      </c>
      <c r="F17" s="12">
        <v>1</v>
      </c>
      <c r="G17" s="15" t="s">
        <v>36</v>
      </c>
      <c r="H17" s="12"/>
      <c r="I17" s="11"/>
      <c r="J17" s="2"/>
    </row>
    <row r="18" spans="1:10" ht="17.25">
      <c r="A18" s="28"/>
      <c r="B18" s="21"/>
      <c r="C18" s="25"/>
      <c r="D18" s="15" t="s">
        <v>51</v>
      </c>
      <c r="E18" s="15">
        <v>1</v>
      </c>
      <c r="F18" s="12">
        <v>1</v>
      </c>
      <c r="G18" s="15" t="s">
        <v>52</v>
      </c>
      <c r="H18" s="12"/>
      <c r="I18" s="11"/>
      <c r="J18" s="2"/>
    </row>
    <row r="19" spans="1:10" ht="17.25">
      <c r="A19" s="26">
        <v>14</v>
      </c>
      <c r="B19" s="21"/>
      <c r="C19" s="23" t="s">
        <v>39</v>
      </c>
      <c r="D19" s="15" t="s">
        <v>43</v>
      </c>
      <c r="E19" s="7">
        <f>2.8*2.5*4</f>
        <v>28</v>
      </c>
      <c r="F19" s="12">
        <v>1</v>
      </c>
      <c r="G19" s="7" t="s">
        <v>36</v>
      </c>
      <c r="H19" s="12"/>
      <c r="I19" s="11"/>
      <c r="J19" s="2"/>
    </row>
    <row r="20" spans="1:10" ht="17.25">
      <c r="A20" s="27"/>
      <c r="B20" s="21"/>
      <c r="C20" s="24"/>
      <c r="D20" s="15" t="s">
        <v>44</v>
      </c>
      <c r="E20" s="15">
        <f>3.9*2.5*7</f>
        <v>68.25</v>
      </c>
      <c r="F20" s="12">
        <v>1</v>
      </c>
      <c r="G20" s="15" t="s">
        <v>36</v>
      </c>
      <c r="H20" s="12"/>
      <c r="I20" s="11"/>
      <c r="J20" s="16"/>
    </row>
    <row r="21" spans="1:10" ht="17.25">
      <c r="A21" s="27"/>
      <c r="B21" s="21"/>
      <c r="C21" s="24"/>
      <c r="D21" s="15" t="s">
        <v>45</v>
      </c>
      <c r="E21" s="15">
        <v>9</v>
      </c>
      <c r="F21" s="12">
        <v>1</v>
      </c>
      <c r="G21" s="15" t="s">
        <v>36</v>
      </c>
      <c r="H21" s="12"/>
      <c r="I21" s="11"/>
      <c r="J21" s="16"/>
    </row>
    <row r="22" spans="1:10" ht="17.25">
      <c r="A22" s="27"/>
      <c r="B22" s="21"/>
      <c r="C22" s="24"/>
      <c r="D22" s="15" t="s">
        <v>46</v>
      </c>
      <c r="E22" s="15">
        <v>9</v>
      </c>
      <c r="F22" s="12">
        <v>1</v>
      </c>
      <c r="G22" s="15" t="s">
        <v>36</v>
      </c>
      <c r="H22" s="12"/>
      <c r="I22" s="11"/>
      <c r="J22" s="16"/>
    </row>
    <row r="23" spans="1:10" ht="17.25">
      <c r="A23" s="27"/>
      <c r="B23" s="21"/>
      <c r="C23" s="24"/>
      <c r="D23" s="15" t="s">
        <v>47</v>
      </c>
      <c r="E23" s="15">
        <v>9</v>
      </c>
      <c r="F23" s="12">
        <v>1</v>
      </c>
      <c r="G23" s="15" t="s">
        <v>36</v>
      </c>
      <c r="H23" s="12"/>
      <c r="I23" s="11"/>
      <c r="J23" s="16"/>
    </row>
    <row r="24" spans="1:10" ht="17.25">
      <c r="A24" s="28"/>
      <c r="B24" s="21"/>
      <c r="C24" s="25"/>
      <c r="D24" s="15" t="s">
        <v>48</v>
      </c>
      <c r="E24" s="15">
        <v>9</v>
      </c>
      <c r="F24" s="12">
        <v>1</v>
      </c>
      <c r="G24" s="15" t="s">
        <v>36</v>
      </c>
      <c r="H24" s="12"/>
      <c r="I24" s="11"/>
      <c r="J24" s="16"/>
    </row>
    <row r="25" spans="1:10" ht="17.25">
      <c r="A25" s="2">
        <v>15</v>
      </c>
      <c r="B25" s="21"/>
      <c r="C25" s="15" t="s">
        <v>49</v>
      </c>
      <c r="D25" s="15" t="s">
        <v>50</v>
      </c>
      <c r="E25" s="7">
        <f>E15+E17</f>
        <v>382.25</v>
      </c>
      <c r="F25" s="12">
        <v>1</v>
      </c>
      <c r="G25" s="7" t="s">
        <v>36</v>
      </c>
      <c r="H25" s="12"/>
      <c r="I25" s="11"/>
      <c r="J25" s="35"/>
    </row>
    <row r="26" spans="1:10" ht="32.25" customHeight="1">
      <c r="A26" s="2">
        <v>16</v>
      </c>
      <c r="B26" s="22"/>
      <c r="C26" s="7" t="s">
        <v>37</v>
      </c>
      <c r="D26" s="7"/>
      <c r="E26" s="7">
        <v>1</v>
      </c>
      <c r="F26" s="12">
        <v>1</v>
      </c>
      <c r="G26" s="7" t="s">
        <v>38</v>
      </c>
      <c r="H26" s="12"/>
      <c r="I26" s="11"/>
      <c r="J26" s="36"/>
    </row>
    <row r="27" spans="1:10" ht="18">
      <c r="A27" s="2"/>
      <c r="B27" s="3"/>
      <c r="C27" s="17" t="s">
        <v>53</v>
      </c>
      <c r="D27" s="18"/>
      <c r="E27" s="18"/>
      <c r="F27" s="18"/>
      <c r="G27" s="18"/>
      <c r="H27" s="19"/>
      <c r="I27" s="4">
        <f>SUM(I3:I26)</f>
        <v>0</v>
      </c>
      <c r="J27" s="5"/>
    </row>
    <row r="29" spans="1:10">
      <c r="J29" s="6"/>
    </row>
  </sheetData>
  <mergeCells count="11">
    <mergeCell ref="A1:J1"/>
    <mergeCell ref="B3:B6"/>
    <mergeCell ref="B15:B26"/>
    <mergeCell ref="J25:J26"/>
    <mergeCell ref="C15:C18"/>
    <mergeCell ref="C27:H27"/>
    <mergeCell ref="B11:B14"/>
    <mergeCell ref="B8:B10"/>
    <mergeCell ref="C19:C24"/>
    <mergeCell ref="A15:A18"/>
    <mergeCell ref="A19:A24"/>
  </mergeCells>
  <phoneticPr fontId="1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wuning</cp:lastModifiedBy>
  <cp:revision>3</cp:revision>
  <cp:lastPrinted>2019-08-02T06:34:35Z</cp:lastPrinted>
  <dcterms:created xsi:type="dcterms:W3CDTF">2019-05-29T02:19:29Z</dcterms:created>
  <dcterms:modified xsi:type="dcterms:W3CDTF">2019-08-02T10:07:38Z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